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ccarthy\Documents\Crime Stats 2020\"/>
    </mc:Choice>
  </mc:AlternateContent>
  <xr:revisionPtr revIDLastSave="0" documentId="8_{0D00E6E4-415D-48D3-B8D3-2ED323274056}" xr6:coauthVersionLast="46" xr6:coauthVersionMax="46" xr10:uidLastSave="{00000000-0000-0000-0000-000000000000}"/>
  <bookViews>
    <workbookView xWindow="-120" yWindow="0" windowWidth="27870" windowHeight="15570" activeTab="1" xr2:uid="{00000000-000D-0000-FFFF-FFFF00000000}"/>
  </bookViews>
  <sheets>
    <sheet name="YTD Index Comparison" sheetId="1" r:id="rId1"/>
    <sheet name="Monthly Data" sheetId="2" r:id="rId2"/>
    <sheet name="Historic Perspective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B27" i="1" l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A17" i="2" l="1"/>
  <c r="C19" i="2"/>
  <c r="D19" i="2"/>
  <c r="E19" i="2"/>
  <c r="C20" i="2"/>
  <c r="B19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B20" i="2"/>
  <c r="B6" i="2"/>
  <c r="C6" i="2"/>
  <c r="D6" i="2"/>
  <c r="E6" i="2"/>
  <c r="C36" i="1"/>
  <c r="C27" i="2" s="1"/>
  <c r="B36" i="1"/>
  <c r="G36" i="1" s="1"/>
  <c r="G29" i="1"/>
  <c r="E29" i="1" s="1"/>
  <c r="E20" i="2" s="1"/>
  <c r="H29" i="1"/>
  <c r="G31" i="1"/>
  <c r="E31" i="1" s="1"/>
  <c r="E22" i="2" s="1"/>
  <c r="H31" i="1"/>
  <c r="D35" i="1"/>
  <c r="D26" i="2" s="1"/>
  <c r="G32" i="1"/>
  <c r="H32" i="1"/>
  <c r="G33" i="1"/>
  <c r="D33" i="1"/>
  <c r="D24" i="2" s="1"/>
  <c r="G35" i="1"/>
  <c r="H34" i="1"/>
  <c r="G34" i="1"/>
  <c r="D34" i="1"/>
  <c r="D25" i="2" s="1"/>
  <c r="H30" i="1"/>
  <c r="G30" i="1"/>
  <c r="E30" i="1" s="1"/>
  <c r="E21" i="2" s="1"/>
  <c r="D30" i="1"/>
  <c r="D21" i="2" s="1"/>
  <c r="A2" i="2"/>
  <c r="A7" i="2"/>
  <c r="A8" i="2"/>
  <c r="A9" i="2"/>
  <c r="A10" i="2"/>
  <c r="A11" i="2"/>
  <c r="A12" i="2"/>
  <c r="A13" i="2"/>
  <c r="E36" i="1" l="1"/>
  <c r="E27" i="2" s="1"/>
  <c r="D36" i="1"/>
  <c r="D27" i="2" s="1"/>
  <c r="H36" i="1"/>
  <c r="E32" i="1"/>
  <c r="E23" i="2" s="1"/>
  <c r="D31" i="1"/>
  <c r="D22" i="2" s="1"/>
  <c r="D29" i="1"/>
  <c r="D20" i="2" s="1"/>
  <c r="E34" i="1"/>
  <c r="E25" i="2" s="1"/>
  <c r="E33" i="1"/>
  <c r="E24" i="2" s="1"/>
  <c r="D32" i="1"/>
  <c r="D23" i="2" s="1"/>
  <c r="E35" i="1"/>
  <c r="E26" i="2" s="1"/>
  <c r="H33" i="1"/>
  <c r="H35" i="1"/>
  <c r="B24" i="1"/>
  <c r="B13" i="2" s="1"/>
  <c r="C19" i="1" l="1"/>
  <c r="C8" i="2" s="1"/>
  <c r="C20" i="1"/>
  <c r="C9" i="2" s="1"/>
  <c r="C21" i="1"/>
  <c r="C10" i="2" s="1"/>
  <c r="C22" i="1"/>
  <c r="C11" i="2" s="1"/>
  <c r="C23" i="1"/>
  <c r="C12" i="2" s="1"/>
  <c r="C24" i="1"/>
  <c r="C13" i="2" s="1"/>
  <c r="B19" i="1"/>
  <c r="B8" i="2" s="1"/>
  <c r="B20" i="1"/>
  <c r="B9" i="2" s="1"/>
  <c r="B21" i="1"/>
  <c r="B10" i="2" s="1"/>
  <c r="B22" i="1"/>
  <c r="B11" i="2" s="1"/>
  <c r="B23" i="1"/>
  <c r="B12" i="2" s="1"/>
  <c r="C18" i="1"/>
  <c r="C7" i="2" s="1"/>
  <c r="B18" i="1"/>
  <c r="B7" i="2" s="1"/>
  <c r="G18" i="1" l="1"/>
  <c r="E18" i="1" s="1"/>
  <c r="E7" i="2" s="1"/>
  <c r="B25" i="1"/>
  <c r="B14" i="2" s="1"/>
  <c r="D18" i="1"/>
  <c r="D7" i="2" s="1"/>
  <c r="G24" i="1"/>
  <c r="G23" i="1"/>
  <c r="G22" i="1"/>
  <c r="G21" i="1"/>
  <c r="G20" i="1"/>
  <c r="D22" i="1" l="1"/>
  <c r="D11" i="2" s="1"/>
  <c r="H20" i="1"/>
  <c r="E20" i="1"/>
  <c r="E9" i="2" s="1"/>
  <c r="H24" i="1"/>
  <c r="E24" i="1"/>
  <c r="E13" i="2" s="1"/>
  <c r="H21" i="1"/>
  <c r="E21" i="1"/>
  <c r="E10" i="2" s="1"/>
  <c r="D21" i="1"/>
  <c r="D10" i="2" s="1"/>
  <c r="C25" i="1"/>
  <c r="C14" i="2" s="1"/>
  <c r="H18" i="1"/>
  <c r="E22" i="1"/>
  <c r="E11" i="2" s="1"/>
  <c r="H22" i="1"/>
  <c r="D24" i="1"/>
  <c r="D13" i="2" s="1"/>
  <c r="D20" i="1"/>
  <c r="D9" i="2" s="1"/>
  <c r="G25" i="1"/>
  <c r="G19" i="1"/>
  <c r="E19" i="1" s="1"/>
  <c r="E8" i="2" s="1"/>
  <c r="H19" i="1"/>
  <c r="E23" i="1"/>
  <c r="E12" i="2" s="1"/>
  <c r="H23" i="1"/>
  <c r="D23" i="1"/>
  <c r="D12" i="2" s="1"/>
  <c r="D19" i="1"/>
  <c r="D8" i="2" s="1"/>
  <c r="D25" i="1" l="1"/>
  <c r="D14" i="2" s="1"/>
  <c r="E25" i="1"/>
  <c r="E14" i="2" s="1"/>
  <c r="H25" i="1"/>
</calcChain>
</file>

<file path=xl/sharedStrings.xml><?xml version="1.0" encoding="utf-8"?>
<sst xmlns="http://schemas.openxmlformats.org/spreadsheetml/2006/main" count="57" uniqueCount="29">
  <si>
    <t>MURDER</t>
  </si>
  <si>
    <t>RAPE</t>
  </si>
  <si>
    <t>ROBBERY</t>
  </si>
  <si>
    <t>AGG. ASSAULT</t>
  </si>
  <si>
    <t>BURGLARY</t>
  </si>
  <si>
    <t>LARCENY</t>
  </si>
  <si>
    <t>AUTO THEFT</t>
  </si>
  <si>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</si>
  <si>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</si>
  <si>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</si>
  <si>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</si>
  <si>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</si>
  <si>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</si>
  <si>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</si>
  <si>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</si>
  <si>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</si>
  <si>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</si>
  <si>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</si>
  <si>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</si>
  <si>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</t>
  </si>
  <si>
    <t>% CHANGE</t>
  </si>
  <si>
    <t>MAJOR CRIME REPORTS</t>
  </si>
  <si>
    <t>AGG ASSAULT</t>
  </si>
  <si>
    <t xml:space="preserve">LARCENY </t>
  </si>
  <si>
    <t>ARSON</t>
  </si>
  <si>
    <t>HISTORIC PERSPECTIVE</t>
  </si>
  <si>
    <t xml:space="preserve">Dominick A. Longobardi
Mayor
</t>
  </si>
  <si>
    <t xml:space="preserve">Stephen G. McAllister
Police Commissioner
</t>
  </si>
  <si>
    <t xml:space="preserve">2020 YEAR TO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</si>
</sst>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##0.00%;[Red]\-##0.00%"/>
    <numFmt numFmtId="170" formatCode="0.00_);[Red]\(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1" fillId="0" borderId="12" xfId="0" applyFont="1" applyBorder="1"/>
    <xf numFmtId="0" fontId="0" fillId="0" borderId="12" xfId="0" applyBorder="1" applyAlignment="1">
      <alignment horizontal="center"/>
    </xf>
    <xf numFmtId="0" fontId="1" fillId="2" borderId="14" xfId="1" applyFont="1" applyBorder="1" applyAlignment="1">
      <alignment horizontal="center" vertical="center"/>
    </xf>
    <xf numFmtId="0" fontId="1" fillId="2" borderId="9" xfId="1" applyFont="1" applyBorder="1" applyAlignment="1">
      <alignment horizontal="center" vertical="center"/>
    </xf>
    <xf numFmtId="0" fontId="1" fillId="2" borderId="15" xfId="1" applyFont="1" applyBorder="1" applyAlignment="1">
      <alignment horizontal="center" vertical="center"/>
    </xf>
    <xf numFmtId="0" fontId="1" fillId="2" borderId="16" xfId="1" applyFont="1" applyBorder="1" applyAlignment="1">
      <alignment horizontal="center"/>
    </xf>
    <xf numFmtId="0" fontId="1" fillId="2" borderId="17" xfId="1" applyFont="1" applyBorder="1" applyAlignment="1">
      <alignment horizontal="center"/>
    </xf>
    <xf numFmtId="0" fontId="1" fillId="2" borderId="18" xfId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 wrapText="1"/>
    </xf>
    <xf numFmtId="165" fontId="0" fillId="0" borderId="11" xfId="0" applyNumberFormat="1" applyBorder="1"/>
    <xf numFmtId="165" fontId="0" fillId="0" borderId="12" xfId="0" applyNumberFormat="1" applyBorder="1"/>
    <xf numFmtId="165" fontId="1" fillId="0" borderId="13" xfId="0" applyNumberFormat="1" applyFont="1" applyBorder="1" applyAlignment="1">
      <alignment vertical="center"/>
    </xf>
    <xf numFmtId="165" fontId="0" fillId="0" borderId="11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1" fillId="0" borderId="13" xfId="0" applyNumberFormat="1" applyFont="1" applyBorder="1" applyAlignment="1">
      <alignment horizontal="right" vertical="center"/>
    </xf>
    <xf numFmtId="164" fontId="0" fillId="0" borderId="1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164" fontId="1" fillId="0" borderId="13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/>
    </xf>
    <xf numFmtId="170" fontId="0" fillId="0" borderId="0" xfId="0" applyNumberFormat="1" applyAlignment="1">
      <alignment horizontal="center"/>
    </xf>
    <xf numFmtId="170" fontId="1" fillId="0" borderId="0" xfId="0" applyNumberFormat="1" applyFont="1" applyAlignment="1">
      <alignment horizontal="center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cap="small" baseline="0"/>
              <a:t>Year to Date Comparison All Major Crimes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'YTD Index Comparison'!$B$16:$B$17</c:f>
              <c:strCache>
                <c:ptCount val="2"/>
                <c:pt idx="1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'YTD Index Comparison'!$A$18:$A$24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Comparison'!$B$18:$B$24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3-4AA7-A392-7E34ABA798DA}"/>
            </c:ext>
          </c:extLst>
        </c:ser>
        <c:ser>
          <c:idx val="1"/>
          <c:order val="1"/>
          <c:tx>
            <c:strRef>
              <c:f>'YTD Index Comparison'!$C$16:$C$17</c:f>
              <c:strCache>
                <c:ptCount val="2"/>
                <c:pt idx="1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'YTD Index Comparison'!$A$18:$A$24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Comparison'!$C$18:$C$24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52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B3-4AA7-A392-7E34ABA798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049024"/>
        <c:axId val="138050944"/>
      </c:barChart>
      <c:catAx>
        <c:axId val="1380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050944"/>
        <c:crosses val="autoZero"/>
        <c:auto val="1"/>
        <c:lblAlgn val="ctr"/>
        <c:lblOffset val="100"/>
        <c:noMultiLvlLbl val="0"/>
      </c:catAx>
      <c:valAx>
        <c:axId val="13805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49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cap="small" baseline="0"/>
              <a:t>Year to Date Comparison All Major Crimes</a:t>
            </a:r>
          </a:p>
        </c:rich>
      </c:tx>
      <c:layout>
        <c:manualLayout>
          <c:xMode val="edge"/>
          <c:yMode val="edge"/>
          <c:x val="0.15698600174978128"/>
          <c:y val="5.610813567967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23561601471583457"/>
          <c:w val="0.89745603674540686"/>
          <c:h val="0.497413282406263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'YTD Index Comparison'!$B$16:$B$17</c:f>
              <c:strCache>
                <c:ptCount val="2"/>
                <c:pt idx="1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'YTD Index Comparison'!$A$18:$A$24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Comparison'!$B$18:$B$24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5-4337-958E-F6A5AF1B87B8}"/>
            </c:ext>
          </c:extLst>
        </c:ser>
        <c:ser>
          <c:idx val="1"/>
          <c:order val="1"/>
          <c:tx>
            <c:strRef>
              <c:f>'YTD Index Comparison'!$C$16:$C$17</c:f>
              <c:strCache>
                <c:ptCount val="2"/>
                <c:pt idx="1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'YTD Index Comparison'!$A$18:$A$24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Comparison'!$C$18:$C$24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  <c:pt idx="5">
                  <c:v>52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5-4337-958E-F6A5AF1B87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049024"/>
        <c:axId val="138050944"/>
      </c:barChart>
      <c:catAx>
        <c:axId val="13804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050944"/>
        <c:crosses val="autoZero"/>
        <c:auto val="1"/>
        <c:lblAlgn val="ctr"/>
        <c:lblOffset val="100"/>
        <c:noMultiLvlLbl val="0"/>
      </c:catAx>
      <c:valAx>
        <c:axId val="13805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49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578499562554675"/>
          <c:y val="0.89756228826408191"/>
          <c:w val="0.20842979002624673"/>
          <c:h val="9.223623252143214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>
      <c:oddHeader>&amp;L           &amp;G
&amp;C&amp;"-,Bold"&amp;14FLORAL PARK POLICE DEPARTMENT&amp;11
CRIME COMPARISON REPORT&amp;"-,Regular"&amp;U
&amp;R&amp;G                         </c:oddHeader>
    </c:headerFooter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cap="small" baseline="0"/>
              <a:t>Historical Perspective - Annual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164916885389331E-2"/>
          <c:y val="0.23391364109411511"/>
          <c:w val="0.88337270341207352"/>
          <c:h val="0.5686119669823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'Historic Perspective'!$A$3</c:f>
              <c:strCache>
                <c:ptCount val="1"/>
                <c:pt idx="0">
                  <c:v>1994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'Historic Perspective'!$B$2:$H$2</c:f>
              <c:strCache>
                <c:ptCount val="7"/>
                <c:pt idx="0">
                  <c:v>RAPE</c:v>
                </c:pt>
                <c:pt idx="1">
                  <c:v>ROBBERY</c:v>
                </c:pt>
                <c:pt idx="2">
                  <c:v>AGG ASSAULT</c:v>
                </c:pt>
                <c:pt idx="3">
                  <c:v>BURGLARY</c:v>
                </c:pt>
                <c:pt idx="4">
                  <c:v>LARCENY </c:v>
                </c:pt>
                <c:pt idx="5">
                  <c:v>AUTO THEFT</c:v>
                </c:pt>
                <c:pt idx="6">
                  <c:v>ARSON</c:v>
                </c:pt>
              </c:strCache>
            </c:strRef>
          </c:cat>
          <c:val>
            <c:numRef>
              <c:f>'Historic Perspective'!$B$3:$G$3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5</c:v>
                </c:pt>
                <c:pt idx="3">
                  <c:v>16</c:v>
                </c:pt>
                <c:pt idx="4">
                  <c:v>44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6-4640-9AF6-F57628B685BD}"/>
            </c:ext>
          </c:extLst>
        </c:ser>
        <c:ser>
          <c:idx val="1"/>
          <c:order val="1"/>
          <c:tx>
            <c:strRef>
              <c:f>'Historic Perspective'!$A$4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0"/>
                  <c:y val="1.995012468827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06-4640-9AF6-F57628B685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'Historic Perspective'!$B$2:$H$2</c:f>
              <c:strCache>
                <c:ptCount val="7"/>
                <c:pt idx="0">
                  <c:v>RAPE</c:v>
                </c:pt>
                <c:pt idx="1">
                  <c:v>ROBBERY</c:v>
                </c:pt>
                <c:pt idx="2">
                  <c:v>AGG ASSAULT</c:v>
                </c:pt>
                <c:pt idx="3">
                  <c:v>BURGLARY</c:v>
                </c:pt>
                <c:pt idx="4">
                  <c:v>LARCENY </c:v>
                </c:pt>
                <c:pt idx="5">
                  <c:v>AUTO THEFT</c:v>
                </c:pt>
                <c:pt idx="6">
                  <c:v>ARSON</c:v>
                </c:pt>
              </c:strCache>
            </c:strRef>
          </c:cat>
          <c:val>
            <c:numRef>
              <c:f>'Historic Perspective'!$B$4:$H$4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13</c:v>
                </c:pt>
                <c:pt idx="4">
                  <c:v>51</c:v>
                </c:pt>
                <c:pt idx="5">
                  <c:v>8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06-4640-9AF6-F57628B685BD}"/>
            </c:ext>
          </c:extLst>
        </c:ser>
        <c:ser>
          <c:idx val="2"/>
          <c:order val="2"/>
          <c:tx>
            <c:strRef>
              <c:f>'Historic Perspective'!$A$5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-1.0185067526415994E-16"/>
                  <c:y val="-9.97506234413965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06-4640-9AF6-F57628B685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'Historic Perspective'!$B$2:$H$2</c:f>
              <c:strCache>
                <c:ptCount val="7"/>
                <c:pt idx="0">
                  <c:v>RAPE</c:v>
                </c:pt>
                <c:pt idx="1">
                  <c:v>ROBBERY</c:v>
                </c:pt>
                <c:pt idx="2">
                  <c:v>AGG ASSAULT</c:v>
                </c:pt>
                <c:pt idx="3">
                  <c:v>BURGLARY</c:v>
                </c:pt>
                <c:pt idx="4">
                  <c:v>LARCENY </c:v>
                </c:pt>
                <c:pt idx="5">
                  <c:v>AUTO THEFT</c:v>
                </c:pt>
                <c:pt idx="6">
                  <c:v>ARSON</c:v>
                </c:pt>
              </c:strCache>
            </c:strRef>
          </c:cat>
          <c:val>
            <c:numRef>
              <c:f>'Historic Perspective'!$B$5:$H$5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38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06-4640-9AF6-F57628B685BD}"/>
            </c:ext>
          </c:extLst>
        </c:ser>
        <c:ser>
          <c:idx val="3"/>
          <c:order val="3"/>
          <c:tx>
            <c:strRef>
              <c:f>'Historic Perspective'!$A$6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0"/>
                  <c:y val="1.995012468827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06-4640-9AF6-F57628B685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'Historic Perspective'!$B$2:$H$2</c:f>
              <c:strCache>
                <c:ptCount val="7"/>
                <c:pt idx="0">
                  <c:v>RAPE</c:v>
                </c:pt>
                <c:pt idx="1">
                  <c:v>ROBBERY</c:v>
                </c:pt>
                <c:pt idx="2">
                  <c:v>AGG ASSAULT</c:v>
                </c:pt>
                <c:pt idx="3">
                  <c:v>BURGLARY</c:v>
                </c:pt>
                <c:pt idx="4">
                  <c:v>LARCENY </c:v>
                </c:pt>
                <c:pt idx="5">
                  <c:v>AUTO THEFT</c:v>
                </c:pt>
                <c:pt idx="6">
                  <c:v>ARSON</c:v>
                </c:pt>
              </c:strCache>
            </c:strRef>
          </c:cat>
          <c:val>
            <c:numRef>
              <c:f>'Historic Perspective'!$B$6:$H$6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21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06-4640-9AF6-F57628B685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189888"/>
        <c:axId val="59208064"/>
      </c:barChart>
      <c:catAx>
        <c:axId val="591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208064"/>
        <c:crosses val="autoZero"/>
        <c:auto val="1"/>
        <c:lblAlgn val="ctr"/>
        <c:lblOffset val="100"/>
        <c:noMultiLvlLbl val="0"/>
      </c:catAx>
      <c:valAx>
        <c:axId val="5920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189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222222222222221E-2"/>
          <c:y val="0.12592795465784168"/>
          <c:w val="0.91408202099737534"/>
          <c:h val="8.3717191601049873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442912</xdr:colOff>
      <xdr:row>13</xdr:row>
      <xdr:rowOff>166687</xdr:rowOff>
    </xdr:from>
    <xdr:to>
      <xdr:col>17</xdr:col>
      <xdr:colOff>138112</xdr:colOff>
      <xdr:row>28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2</xdr:row>
      <xdr:rowOff>85725</xdr:rowOff>
    </xdr:from>
    <xdr:to>
      <xdr:col>12</xdr:col>
      <xdr:colOff>466725</xdr:colOff>
      <xdr:row>14</xdr:row>
      <xdr:rowOff>99060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38180F4-EFAF-4523-B0A5-807D09A42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495300</xdr:colOff>
      <xdr:row>14</xdr:row>
      <xdr:rowOff>130175</xdr:rowOff>
    </xdr:from>
    <xdr:to>
      <xdr:col>12</xdr:col>
      <xdr:colOff>466725</xdr:colOff>
      <xdr:row>27</xdr:row>
      <xdr:rowOff>124460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964EE06-D4D0-4456-8CE9-E278CFBB42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457201</xdr:colOff>
      <xdr:row>3</xdr:row>
      <xdr:rowOff>0</xdr:rowOff>
    </xdr:from>
    <xdr:to>
      <xdr:col>12</xdr:col>
      <xdr:colOff>447676</xdr:colOff>
      <xdr:row>27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82D3A9B7-EB49-4703-93DA-F21353040404}"/>
            </a:ext>
          </a:extLst>
        </xdr:cNvPr>
        <xdr:cNvSpPr/>
      </xdr:nvSpPr>
      <xdr:spPr>
        <a:xfrm>
          <a:off x="4324351" y="847725"/>
          <a:ext cx="4591050" cy="49434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457201</xdr:colOff>
      <xdr:row>14</xdr:row>
      <xdr:rowOff>157163</xdr:rowOff>
    </xdr:from>
    <xdr:to>
      <xdr:col>12</xdr:col>
      <xdr:colOff>447676</xdr:colOff>
      <xdr:row>14</xdr:row>
      <xdr:rowOff>157163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3077A45D-B79D-4DD7-9BFC-BD694A73CD3F}"/>
            </a:ext>
          </a:extLst>
        </xdr:cNvPr>
        <xdr:cNvCxnSpPr/>
      </xdr:nvCxnSpPr>
      <xdr:spPr>
        <a:xfrm>
          <a:off x="4324351" y="3290888"/>
          <a:ext cx="4591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Y52"/>
  <sheetViews>
    <sheetView workbookViewId="0">
      <selection activeCell="K35" sqref="K35"/>
    </sheetView>
  </sheetViews>
  <sheetFormatPr defaultRowHeight="15" x14ac:dyDescent="0.25"/>
  <cols>
    <col min="1" max="1" width="13.7109375" bestFit="1" customWidth="1"/>
  </cols>
  <sheetData>
    <row r="1" spans="1:25" x14ac:dyDescent="0.25">
      <c r="B1" s="20" t="s">
        <v>7</v>
      </c>
      <c r="C1" s="21"/>
      <c r="D1" s="20" t="s">
        <v>8</v>
      </c>
      <c r="E1" s="21"/>
      <c r="F1" s="20" t="s">
        <v>9</v>
      </c>
      <c r="G1" s="21"/>
      <c r="H1" s="20" t="s">
        <v>10</v>
      </c>
      <c r="I1" s="21"/>
      <c r="J1" s="20" t="s">
        <v>11</v>
      </c>
      <c r="K1" s="21"/>
      <c r="L1" s="20" t="s">
        <v>12</v>
      </c>
      <c r="M1" s="21"/>
      <c r="N1" s="20" t="s">
        <v>13</v>
      </c>
      <c r="O1" s="21"/>
      <c r="P1" s="20" t="s">
        <v>14</v>
      </c>
      <c r="Q1" s="21"/>
      <c r="R1" s="20" t="s">
        <v>15</v>
      </c>
      <c r="S1" s="21"/>
      <c r="T1" s="20" t="s">
        <v>16</v>
      </c>
      <c r="U1" s="21"/>
      <c r="V1" s="20" t="s">
        <v>17</v>
      </c>
      <c r="W1" s="21"/>
      <c r="X1" s="20" t="s">
        <v>18</v>
      </c>
      <c r="Y1" s="21"/>
    </row>
    <row r="2" spans="1:25" x14ac:dyDescent="0.25">
      <c r="B2" s="8">
        <v>2019</v>
      </c>
      <c r="C2" s="9">
        <v>2020</v>
      </c>
      <c r="D2" s="8">
        <v>2019</v>
      </c>
      <c r="E2" s="9">
        <v>2020</v>
      </c>
      <c r="F2" s="12">
        <v>2019</v>
      </c>
      <c r="G2" s="13">
        <v>2020</v>
      </c>
      <c r="H2" s="12">
        <v>2019</v>
      </c>
      <c r="I2" s="13">
        <v>2020</v>
      </c>
      <c r="J2" s="12">
        <v>2019</v>
      </c>
      <c r="K2" s="13">
        <v>2020</v>
      </c>
      <c r="L2" s="12">
        <v>2019</v>
      </c>
      <c r="M2" s="13">
        <v>2020</v>
      </c>
      <c r="N2" s="12">
        <v>2019</v>
      </c>
      <c r="O2" s="13">
        <v>2020</v>
      </c>
      <c r="P2" s="12">
        <v>2019</v>
      </c>
      <c r="Q2" s="13">
        <v>2020</v>
      </c>
      <c r="R2" s="12">
        <v>2019</v>
      </c>
      <c r="S2" s="13">
        <v>2020</v>
      </c>
      <c r="T2" s="12">
        <v>2019</v>
      </c>
      <c r="U2" s="13">
        <v>2020</v>
      </c>
      <c r="V2" s="12">
        <v>2019</v>
      </c>
      <c r="W2" s="13">
        <v>2020</v>
      </c>
      <c r="X2" s="12">
        <v>2019</v>
      </c>
      <c r="Y2" s="13">
        <v>2020</v>
      </c>
    </row>
    <row r="3" spans="1:25" x14ac:dyDescent="0.25">
      <c r="A3" s="2" t="s">
        <v>0</v>
      </c>
      <c r="B3" s="35">
        <v>0</v>
      </c>
      <c r="C3" s="36">
        <v>0</v>
      </c>
      <c r="D3" s="10">
        <v>0</v>
      </c>
      <c r="E3" s="11">
        <v>0</v>
      </c>
      <c r="F3" s="10">
        <v>0</v>
      </c>
      <c r="G3" s="14">
        <v>0</v>
      </c>
      <c r="H3" s="10">
        <v>0</v>
      </c>
      <c r="I3" s="14">
        <v>0</v>
      </c>
      <c r="J3" s="10">
        <v>0</v>
      </c>
      <c r="K3" s="14">
        <v>0</v>
      </c>
      <c r="L3" s="10">
        <v>0</v>
      </c>
      <c r="M3" s="14">
        <v>0</v>
      </c>
      <c r="N3" s="10">
        <v>0</v>
      </c>
      <c r="O3" s="14">
        <v>0</v>
      </c>
      <c r="P3" s="10">
        <v>0</v>
      </c>
      <c r="Q3" s="14">
        <v>0</v>
      </c>
      <c r="R3" s="10">
        <v>0</v>
      </c>
      <c r="S3" s="14">
        <v>0</v>
      </c>
      <c r="T3" s="10">
        <v>0</v>
      </c>
      <c r="U3" s="14">
        <v>0</v>
      </c>
      <c r="V3" s="10">
        <v>0</v>
      </c>
      <c r="W3" s="14">
        <v>0</v>
      </c>
      <c r="X3" s="10">
        <v>0</v>
      </c>
      <c r="Y3" s="14">
        <v>0</v>
      </c>
    </row>
    <row r="4" spans="1:25" x14ac:dyDescent="0.25">
      <c r="A4" s="2" t="s">
        <v>1</v>
      </c>
      <c r="B4" s="35">
        <v>0</v>
      </c>
      <c r="C4" s="36">
        <v>0</v>
      </c>
      <c r="D4" s="10">
        <v>0</v>
      </c>
      <c r="E4" s="11">
        <v>0</v>
      </c>
      <c r="F4" s="10">
        <v>0</v>
      </c>
      <c r="G4" s="14">
        <v>0</v>
      </c>
      <c r="H4" s="10">
        <v>0</v>
      </c>
      <c r="I4" s="14">
        <v>0</v>
      </c>
      <c r="J4" s="10">
        <v>0</v>
      </c>
      <c r="K4" s="14">
        <v>0</v>
      </c>
      <c r="L4" s="10">
        <v>0</v>
      </c>
      <c r="M4" s="14">
        <v>0</v>
      </c>
      <c r="N4" s="10">
        <v>0</v>
      </c>
      <c r="O4" s="14">
        <v>0</v>
      </c>
      <c r="P4" s="10">
        <v>0</v>
      </c>
      <c r="Q4" s="14">
        <v>0</v>
      </c>
      <c r="R4" s="10">
        <v>0</v>
      </c>
      <c r="S4" s="14">
        <v>0</v>
      </c>
      <c r="T4" s="10">
        <v>0</v>
      </c>
      <c r="U4" s="14">
        <v>0</v>
      </c>
      <c r="V4" s="10">
        <v>0</v>
      </c>
      <c r="W4" s="14">
        <v>0</v>
      </c>
      <c r="X4" s="10">
        <v>0</v>
      </c>
      <c r="Y4" s="14">
        <v>0</v>
      </c>
    </row>
    <row r="5" spans="1:25" x14ac:dyDescent="0.25">
      <c r="A5" s="2" t="s">
        <v>2</v>
      </c>
      <c r="B5" s="35">
        <v>0</v>
      </c>
      <c r="C5" s="36">
        <v>0</v>
      </c>
      <c r="D5" s="10">
        <v>1</v>
      </c>
      <c r="E5" s="11">
        <v>0</v>
      </c>
      <c r="F5" s="10">
        <v>0</v>
      </c>
      <c r="G5" s="14">
        <v>0</v>
      </c>
      <c r="H5" s="10">
        <v>0</v>
      </c>
      <c r="I5" s="14">
        <v>0</v>
      </c>
      <c r="J5" s="10">
        <v>1</v>
      </c>
      <c r="K5" s="14">
        <v>0</v>
      </c>
      <c r="L5" s="10">
        <v>2</v>
      </c>
      <c r="M5" s="14">
        <v>0</v>
      </c>
      <c r="N5" s="10">
        <v>0</v>
      </c>
      <c r="O5" s="14">
        <v>0</v>
      </c>
      <c r="P5" s="10">
        <v>0</v>
      </c>
      <c r="Q5" s="14">
        <v>1</v>
      </c>
      <c r="R5" s="10">
        <v>0</v>
      </c>
      <c r="S5" s="14">
        <v>1</v>
      </c>
      <c r="T5" s="10">
        <v>0</v>
      </c>
      <c r="U5" s="14">
        <v>2</v>
      </c>
      <c r="V5" s="10">
        <v>0</v>
      </c>
      <c r="W5" s="14">
        <v>0</v>
      </c>
      <c r="X5" s="10">
        <v>0</v>
      </c>
      <c r="Y5" s="14">
        <v>0</v>
      </c>
    </row>
    <row r="6" spans="1:25" x14ac:dyDescent="0.25">
      <c r="A6" s="2" t="s">
        <v>3</v>
      </c>
      <c r="B6" s="35">
        <v>0</v>
      </c>
      <c r="C6" s="36">
        <v>0</v>
      </c>
      <c r="D6" s="10">
        <v>0</v>
      </c>
      <c r="E6" s="11">
        <v>0</v>
      </c>
      <c r="F6" s="10">
        <v>0</v>
      </c>
      <c r="G6" s="14">
        <v>0</v>
      </c>
      <c r="H6" s="10">
        <v>0</v>
      </c>
      <c r="I6" s="14">
        <v>0</v>
      </c>
      <c r="J6" s="10">
        <v>0</v>
      </c>
      <c r="K6" s="14">
        <v>2</v>
      </c>
      <c r="L6" s="10">
        <v>0</v>
      </c>
      <c r="M6" s="14">
        <v>2</v>
      </c>
      <c r="N6" s="10">
        <v>0</v>
      </c>
      <c r="O6" s="14">
        <v>1</v>
      </c>
      <c r="P6" s="10">
        <v>2</v>
      </c>
      <c r="Q6" s="14">
        <v>0</v>
      </c>
      <c r="R6" s="10">
        <v>1</v>
      </c>
      <c r="S6" s="14">
        <v>0</v>
      </c>
      <c r="T6" s="10">
        <v>1</v>
      </c>
      <c r="U6" s="14">
        <v>1</v>
      </c>
      <c r="V6" s="10">
        <v>0</v>
      </c>
      <c r="W6" s="14">
        <v>1</v>
      </c>
      <c r="X6" s="10">
        <v>0</v>
      </c>
      <c r="Y6" s="14">
        <v>0</v>
      </c>
    </row>
    <row r="7" spans="1:25" x14ac:dyDescent="0.25">
      <c r="A7" s="2" t="s">
        <v>4</v>
      </c>
      <c r="B7" s="35">
        <v>0</v>
      </c>
      <c r="C7" s="36">
        <v>0</v>
      </c>
      <c r="D7" s="10">
        <v>0</v>
      </c>
      <c r="E7" s="11">
        <v>3</v>
      </c>
      <c r="F7" s="10">
        <v>0</v>
      </c>
      <c r="G7" s="14">
        <v>0</v>
      </c>
      <c r="H7" s="10">
        <v>1</v>
      </c>
      <c r="I7" s="14">
        <v>0</v>
      </c>
      <c r="J7" s="10">
        <v>0</v>
      </c>
      <c r="K7" s="14">
        <v>0</v>
      </c>
      <c r="L7" s="10">
        <v>0</v>
      </c>
      <c r="M7" s="14">
        <v>0</v>
      </c>
      <c r="N7" s="10">
        <v>0</v>
      </c>
      <c r="O7" s="14">
        <v>2</v>
      </c>
      <c r="P7" s="10">
        <v>1</v>
      </c>
      <c r="Q7" s="14">
        <v>0</v>
      </c>
      <c r="R7" s="10">
        <v>0</v>
      </c>
      <c r="S7" s="14">
        <v>1</v>
      </c>
      <c r="T7" s="10">
        <v>0</v>
      </c>
      <c r="U7" s="14">
        <v>0</v>
      </c>
      <c r="V7" s="10">
        <v>0</v>
      </c>
      <c r="W7" s="14">
        <v>2</v>
      </c>
      <c r="X7" s="10">
        <v>0</v>
      </c>
      <c r="Y7" s="14">
        <v>1</v>
      </c>
    </row>
    <row r="8" spans="1:25" x14ac:dyDescent="0.25">
      <c r="A8" s="2" t="s">
        <v>5</v>
      </c>
      <c r="B8" s="35">
        <v>1</v>
      </c>
      <c r="C8" s="36">
        <v>8</v>
      </c>
      <c r="D8" s="10">
        <v>1</v>
      </c>
      <c r="E8" s="11">
        <v>1</v>
      </c>
      <c r="F8" s="10">
        <v>5</v>
      </c>
      <c r="G8" s="14">
        <v>2</v>
      </c>
      <c r="H8" s="10">
        <v>2</v>
      </c>
      <c r="I8" s="14">
        <v>4</v>
      </c>
      <c r="J8" s="10">
        <v>0</v>
      </c>
      <c r="K8" s="14">
        <v>2</v>
      </c>
      <c r="L8" s="10">
        <v>1</v>
      </c>
      <c r="M8" s="14">
        <v>6</v>
      </c>
      <c r="N8" s="10">
        <v>1</v>
      </c>
      <c r="O8" s="14">
        <v>5</v>
      </c>
      <c r="P8" s="10">
        <v>1</v>
      </c>
      <c r="Q8" s="14">
        <v>9</v>
      </c>
      <c r="R8" s="10">
        <v>2</v>
      </c>
      <c r="S8" s="14">
        <v>3</v>
      </c>
      <c r="T8" s="10">
        <v>1</v>
      </c>
      <c r="U8" s="14">
        <v>6</v>
      </c>
      <c r="V8" s="10">
        <v>2</v>
      </c>
      <c r="W8" s="14">
        <v>4</v>
      </c>
      <c r="X8" s="10">
        <v>4</v>
      </c>
      <c r="Y8" s="14">
        <v>2</v>
      </c>
    </row>
    <row r="9" spans="1:25" ht="15.75" thickBot="1" x14ac:dyDescent="0.3">
      <c r="A9" s="2" t="s">
        <v>6</v>
      </c>
      <c r="B9" s="37">
        <v>0</v>
      </c>
      <c r="C9" s="38">
        <v>0</v>
      </c>
      <c r="D9" s="10">
        <v>0</v>
      </c>
      <c r="E9" s="15">
        <v>2</v>
      </c>
      <c r="F9" s="10">
        <v>0</v>
      </c>
      <c r="G9" s="14">
        <v>0</v>
      </c>
      <c r="H9" s="10">
        <v>0</v>
      </c>
      <c r="I9" s="14">
        <v>0</v>
      </c>
      <c r="J9" s="10">
        <v>0</v>
      </c>
      <c r="K9" s="14">
        <v>1</v>
      </c>
      <c r="L9" s="10">
        <v>0</v>
      </c>
      <c r="M9" s="14">
        <v>3</v>
      </c>
      <c r="N9" s="10">
        <v>1</v>
      </c>
      <c r="O9" s="14">
        <v>2</v>
      </c>
      <c r="P9" s="10">
        <v>0</v>
      </c>
      <c r="Q9" s="14">
        <v>0</v>
      </c>
      <c r="R9" s="10">
        <v>0</v>
      </c>
      <c r="S9" s="14">
        <v>1</v>
      </c>
      <c r="T9" s="10">
        <v>0</v>
      </c>
      <c r="U9" s="14">
        <v>0</v>
      </c>
      <c r="V9" s="10">
        <v>0</v>
      </c>
      <c r="W9" s="14">
        <v>0</v>
      </c>
      <c r="X9" s="10">
        <v>1</v>
      </c>
      <c r="Y9" s="14">
        <v>4</v>
      </c>
    </row>
    <row r="10" spans="1:25" ht="15.75" thickBot="1" x14ac:dyDescent="0.3">
      <c r="B10" s="16">
        <f>SUM(B3:B9)</f>
        <v>1</v>
      </c>
      <c r="C10" s="17">
        <f t="shared" ref="C10:Y10" si="0">SUM(C3:C9)</f>
        <v>8</v>
      </c>
      <c r="D10" s="16">
        <f t="shared" si="0"/>
        <v>2</v>
      </c>
      <c r="E10" s="17">
        <f t="shared" si="0"/>
        <v>6</v>
      </c>
      <c r="F10" s="16">
        <f t="shared" si="0"/>
        <v>5</v>
      </c>
      <c r="G10" s="17">
        <f t="shared" si="0"/>
        <v>2</v>
      </c>
      <c r="H10" s="16">
        <f t="shared" si="0"/>
        <v>3</v>
      </c>
      <c r="I10" s="17">
        <f t="shared" si="0"/>
        <v>4</v>
      </c>
      <c r="J10" s="16">
        <f t="shared" si="0"/>
        <v>1</v>
      </c>
      <c r="K10" s="17">
        <f t="shared" si="0"/>
        <v>5</v>
      </c>
      <c r="L10" s="16">
        <f t="shared" si="0"/>
        <v>3</v>
      </c>
      <c r="M10" s="17">
        <f t="shared" si="0"/>
        <v>11</v>
      </c>
      <c r="N10" s="16">
        <f t="shared" si="0"/>
        <v>2</v>
      </c>
      <c r="O10" s="17">
        <f t="shared" si="0"/>
        <v>10</v>
      </c>
      <c r="P10" s="16">
        <f t="shared" si="0"/>
        <v>4</v>
      </c>
      <c r="Q10" s="17">
        <f t="shared" si="0"/>
        <v>10</v>
      </c>
      <c r="R10" s="16">
        <f t="shared" si="0"/>
        <v>3</v>
      </c>
      <c r="S10" s="17">
        <f t="shared" si="0"/>
        <v>6</v>
      </c>
      <c r="T10" s="16">
        <f t="shared" si="0"/>
        <v>2</v>
      </c>
      <c r="U10" s="17">
        <f t="shared" si="0"/>
        <v>9</v>
      </c>
      <c r="V10" s="16">
        <f t="shared" si="0"/>
        <v>2</v>
      </c>
      <c r="W10" s="17">
        <f t="shared" si="0"/>
        <v>7</v>
      </c>
      <c r="X10" s="16">
        <f t="shared" si="0"/>
        <v>5</v>
      </c>
      <c r="Y10" s="17">
        <f t="shared" si="0"/>
        <v>7</v>
      </c>
    </row>
    <row r="16" spans="1:25" x14ac:dyDescent="0.25">
      <c r="B16" s="4"/>
      <c r="C16" s="4"/>
    </row>
    <row r="17" spans="1:8" x14ac:dyDescent="0.25">
      <c r="B17" s="18">
        <v>2019</v>
      </c>
      <c r="C17" s="18">
        <v>2020</v>
      </c>
      <c r="D17" s="7" t="s">
        <v>19</v>
      </c>
      <c r="E17" s="7" t="s">
        <v>20</v>
      </c>
    </row>
    <row r="18" spans="1:8" x14ac:dyDescent="0.25">
      <c r="A18" s="2" t="s">
        <v>0</v>
      </c>
      <c r="B18" s="1">
        <f>B3+D3+F3+H3+J3+L3+N3+P3+R3+T3+V3+X3</f>
        <v>0</v>
      </c>
      <c r="C18" s="1">
        <f>C3+E3+G3+I3+K3+M3+O3+Q3+S3+U3+W3+Y3</f>
        <v>0</v>
      </c>
      <c r="D18" s="5">
        <f>C18-B18</f>
        <v>0</v>
      </c>
      <c r="E18" s="6">
        <f>(C18-B18)/G18</f>
        <v>0</v>
      </c>
      <c r="G18">
        <f>IF(B18=0,1)+IF(B18=0,,B18)</f>
        <v>1</v>
      </c>
      <c r="H18">
        <f>IF(C18=0,1)+IF(C18=0,,C18)</f>
        <v>1</v>
      </c>
    </row>
    <row r="19" spans="1:8" x14ac:dyDescent="0.25">
      <c r="A19" s="2" t="s">
        <v>1</v>
      </c>
      <c r="B19" s="1">
        <f t="shared" ref="B19:B23" si="1">B4+D4+F4+H4+J4+L4+N4+P4+R4+T4+V4+X4</f>
        <v>0</v>
      </c>
      <c r="C19" s="1">
        <f t="shared" ref="C19:C24" si="2">C4+E4+G4+I4+K4+M4+O4+Q4+S4+U4+W4+Y4</f>
        <v>0</v>
      </c>
      <c r="D19" s="5">
        <f t="shared" ref="D19:D25" si="3">C19-B19</f>
        <v>0</v>
      </c>
      <c r="E19" s="6">
        <f t="shared" ref="E19:E25" si="4">(C19-B19)/G19</f>
        <v>0</v>
      </c>
      <c r="G19">
        <f t="shared" ref="G19:G25" si="5">IF(B19=0,1)+IF(B19=0,,B19)</f>
        <v>1</v>
      </c>
      <c r="H19">
        <f t="shared" ref="H19:H25" si="6">IF(C19=0,1)+IF(C19=0,,C19)</f>
        <v>1</v>
      </c>
    </row>
    <row r="20" spans="1:8" x14ac:dyDescent="0.25">
      <c r="A20" s="2" t="s">
        <v>2</v>
      </c>
      <c r="B20" s="1">
        <f t="shared" si="1"/>
        <v>4</v>
      </c>
      <c r="C20" s="1">
        <f t="shared" si="2"/>
        <v>4</v>
      </c>
      <c r="D20" s="5">
        <f t="shared" si="3"/>
        <v>0</v>
      </c>
      <c r="E20" s="6">
        <f t="shared" si="4"/>
        <v>0</v>
      </c>
      <c r="G20">
        <f t="shared" si="5"/>
        <v>4</v>
      </c>
      <c r="H20">
        <f t="shared" si="6"/>
        <v>4</v>
      </c>
    </row>
    <row r="21" spans="1:8" x14ac:dyDescent="0.25">
      <c r="A21" s="2" t="s">
        <v>3</v>
      </c>
      <c r="B21" s="1">
        <f t="shared" si="1"/>
        <v>4</v>
      </c>
      <c r="C21" s="1">
        <f t="shared" si="2"/>
        <v>7</v>
      </c>
      <c r="D21" s="5">
        <f t="shared" si="3"/>
        <v>3</v>
      </c>
      <c r="E21" s="6">
        <f t="shared" si="4"/>
        <v>0.75</v>
      </c>
      <c r="G21">
        <f t="shared" si="5"/>
        <v>4</v>
      </c>
      <c r="H21">
        <f t="shared" si="6"/>
        <v>7</v>
      </c>
    </row>
    <row r="22" spans="1:8" x14ac:dyDescent="0.25">
      <c r="A22" s="2" t="s">
        <v>4</v>
      </c>
      <c r="B22" s="1">
        <f t="shared" si="1"/>
        <v>2</v>
      </c>
      <c r="C22" s="1">
        <f t="shared" si="2"/>
        <v>9</v>
      </c>
      <c r="D22" s="5">
        <f t="shared" si="3"/>
        <v>7</v>
      </c>
      <c r="E22" s="6">
        <f t="shared" si="4"/>
        <v>3.5</v>
      </c>
      <c r="G22">
        <f t="shared" si="5"/>
        <v>2</v>
      </c>
      <c r="H22">
        <f t="shared" si="6"/>
        <v>9</v>
      </c>
    </row>
    <row r="23" spans="1:8" x14ac:dyDescent="0.25">
      <c r="A23" s="2" t="s">
        <v>5</v>
      </c>
      <c r="B23" s="1">
        <f t="shared" si="1"/>
        <v>21</v>
      </c>
      <c r="C23" s="1">
        <f t="shared" si="2"/>
        <v>52</v>
      </c>
      <c r="D23" s="5">
        <f t="shared" si="3"/>
        <v>31</v>
      </c>
      <c r="E23" s="6">
        <f t="shared" si="4"/>
        <v>1.4761904761904763</v>
      </c>
      <c r="G23">
        <f t="shared" si="5"/>
        <v>21</v>
      </c>
      <c r="H23">
        <f t="shared" si="6"/>
        <v>52</v>
      </c>
    </row>
    <row r="24" spans="1:8" x14ac:dyDescent="0.25">
      <c r="A24" s="2" t="s">
        <v>6</v>
      </c>
      <c r="B24" s="1">
        <f>B9+D9+F9+H9+J9+L9+N9+P9+R9+T9+V9+X9</f>
        <v>2</v>
      </c>
      <c r="C24" s="1">
        <f t="shared" si="2"/>
        <v>13</v>
      </c>
      <c r="D24" s="5">
        <f t="shared" si="3"/>
        <v>11</v>
      </c>
      <c r="E24" s="6">
        <f t="shared" si="4"/>
        <v>5.5</v>
      </c>
      <c r="G24">
        <f t="shared" si="5"/>
        <v>2</v>
      </c>
      <c r="H24">
        <f t="shared" si="6"/>
        <v>13</v>
      </c>
    </row>
    <row r="25" spans="1:8" x14ac:dyDescent="0.25">
      <c r="B25" s="3">
        <f>SUM(B18:B24)</f>
        <v>33</v>
      </c>
      <c r="C25" s="3">
        <f>SUM(C18:C24)</f>
        <v>85</v>
      </c>
      <c r="D25" s="26">
        <f t="shared" si="3"/>
        <v>52</v>
      </c>
      <c r="E25" s="27">
        <f t="shared" si="4"/>
        <v>1.5757575757575757</v>
      </c>
      <c r="G25">
        <f t="shared" si="5"/>
        <v>33</v>
      </c>
      <c r="H25">
        <f t="shared" si="6"/>
        <v>85</v>
      </c>
    </row>
    <row r="27" spans="1:8" x14ac:dyDescent="0.25">
      <c r="B27" s="3" t="str">
        <f>X1</f>
        <v>DECEMBER</v>
      </c>
      <c r="C27" s="3">
        <v>2020</v>
      </c>
    </row>
    <row r="28" spans="1:8" x14ac:dyDescent="0.25">
      <c r="B28" s="18">
        <v>2019</v>
      </c>
      <c r="C28" s="18">
        <v>2020</v>
      </c>
      <c r="D28" s="7" t="s">
        <v>19</v>
      </c>
      <c r="E28" s="7" t="s">
        <v>20</v>
      </c>
    </row>
    <row r="29" spans="1:8" x14ac:dyDescent="0.25">
      <c r="A29" s="2" t="s">
        <v>0</v>
      </c>
      <c r="B29" s="19">
        <v>0</v>
      </c>
      <c r="C29" s="19">
        <v>0</v>
      </c>
      <c r="D29" s="67">
        <f>C29-B29</f>
        <v>0</v>
      </c>
      <c r="E29" s="65">
        <f>(C29-B29)/G29</f>
        <v>0</v>
      </c>
      <c r="F29" s="24"/>
      <c r="G29" s="24">
        <f>IF(B29=0,1)+IF(B29=0,,B29)</f>
        <v>1</v>
      </c>
      <c r="H29" s="24">
        <f>IF(C29=0,1)+IF(C29=0,,C29)</f>
        <v>1</v>
      </c>
    </row>
    <row r="30" spans="1:8" x14ac:dyDescent="0.25">
      <c r="A30" s="2" t="s">
        <v>1</v>
      </c>
      <c r="B30" s="19">
        <v>0</v>
      </c>
      <c r="C30" s="19">
        <v>0</v>
      </c>
      <c r="D30" s="67">
        <f>C30-B30</f>
        <v>0</v>
      </c>
      <c r="E30" s="65">
        <f>(C30-B30)/G30</f>
        <v>0</v>
      </c>
      <c r="F30" s="24"/>
      <c r="G30" s="24">
        <f t="shared" ref="G30:G36" si="7">IF(B30=0,1)+IF(B30=0,,B30)</f>
        <v>1</v>
      </c>
      <c r="H30" s="24">
        <f t="shared" ref="H30:H36" si="8">IF(C30=0,1)+IF(C30=0,,C30)</f>
        <v>1</v>
      </c>
    </row>
    <row r="31" spans="1:8" x14ac:dyDescent="0.25">
      <c r="A31" s="2" t="s">
        <v>2</v>
      </c>
      <c r="B31" s="19">
        <v>0</v>
      </c>
      <c r="C31" s="19">
        <v>0</v>
      </c>
      <c r="D31" s="67">
        <f>C31-B31</f>
        <v>0</v>
      </c>
      <c r="E31" s="65">
        <f>(C31-B31)/G31</f>
        <v>0</v>
      </c>
      <c r="F31" s="24"/>
      <c r="G31" s="24">
        <f t="shared" si="7"/>
        <v>1</v>
      </c>
      <c r="H31" s="24">
        <f t="shared" si="8"/>
        <v>1</v>
      </c>
    </row>
    <row r="32" spans="1:8" x14ac:dyDescent="0.25">
      <c r="A32" s="2" t="s">
        <v>3</v>
      </c>
      <c r="B32" s="19">
        <v>0</v>
      </c>
      <c r="C32" s="19">
        <v>0</v>
      </c>
      <c r="D32" s="67">
        <f>C32-B32</f>
        <v>0</v>
      </c>
      <c r="E32" s="65">
        <f>(C32-B32)/G32</f>
        <v>0</v>
      </c>
      <c r="F32" s="24"/>
      <c r="G32" s="24">
        <f t="shared" si="7"/>
        <v>1</v>
      </c>
      <c r="H32" s="24">
        <f t="shared" si="8"/>
        <v>1</v>
      </c>
    </row>
    <row r="33" spans="1:23" x14ac:dyDescent="0.25">
      <c r="A33" s="2" t="s">
        <v>4</v>
      </c>
      <c r="B33" s="19">
        <v>0</v>
      </c>
      <c r="C33" s="19">
        <v>1</v>
      </c>
      <c r="D33" s="67">
        <f>C33-B33</f>
        <v>1</v>
      </c>
      <c r="E33" s="65">
        <f>(C33-B33)/G33</f>
        <v>1</v>
      </c>
      <c r="F33" s="24"/>
      <c r="G33" s="24">
        <f t="shared" si="7"/>
        <v>1</v>
      </c>
      <c r="H33" s="24">
        <f t="shared" si="8"/>
        <v>1</v>
      </c>
    </row>
    <row r="34" spans="1:23" x14ac:dyDescent="0.25">
      <c r="A34" s="2" t="s">
        <v>5</v>
      </c>
      <c r="B34" s="19">
        <v>4</v>
      </c>
      <c r="C34" s="19">
        <v>2</v>
      </c>
      <c r="D34" s="67">
        <f>C34-B34</f>
        <v>-2</v>
      </c>
      <c r="E34" s="65">
        <f>(C34-B34)/G34</f>
        <v>-0.5</v>
      </c>
      <c r="F34" s="24"/>
      <c r="G34" s="25">
        <f t="shared" si="7"/>
        <v>4</v>
      </c>
      <c r="H34" s="25">
        <f t="shared" si="8"/>
        <v>2</v>
      </c>
      <c r="I34" s="1"/>
      <c r="J34" s="1"/>
      <c r="K34" s="1"/>
      <c r="L34" s="1"/>
      <c r="M34" s="1"/>
      <c r="N34" s="1"/>
    </row>
    <row r="35" spans="1:23" x14ac:dyDescent="0.25">
      <c r="A35" s="2" t="s">
        <v>6</v>
      </c>
      <c r="B35" s="19">
        <v>1</v>
      </c>
      <c r="C35" s="19">
        <v>4</v>
      </c>
      <c r="D35" s="67">
        <f>C35-B35</f>
        <v>3</v>
      </c>
      <c r="E35" s="65">
        <f>(C35-B35)/G35</f>
        <v>3</v>
      </c>
      <c r="F35" s="24"/>
      <c r="G35" s="25">
        <f t="shared" si="7"/>
        <v>1</v>
      </c>
      <c r="H35" s="25">
        <f t="shared" si="8"/>
        <v>4</v>
      </c>
      <c r="I35" s="1"/>
      <c r="J35" s="1"/>
      <c r="K35" s="1"/>
      <c r="L35" s="1"/>
      <c r="M35" s="1"/>
      <c r="N35" s="1"/>
    </row>
    <row r="36" spans="1:23" x14ac:dyDescent="0.25">
      <c r="B36" s="23">
        <f>SUM(B29:B35)</f>
        <v>5</v>
      </c>
      <c r="C36" s="23">
        <f>SUM(C29:C35)</f>
        <v>7</v>
      </c>
      <c r="D36" s="68">
        <f>C36-B36</f>
        <v>2</v>
      </c>
      <c r="E36" s="66">
        <f>(C36-B36)/G36</f>
        <v>0.4</v>
      </c>
      <c r="F36" s="24"/>
      <c r="G36" s="25">
        <f t="shared" si="7"/>
        <v>5</v>
      </c>
      <c r="H36" s="25">
        <f t="shared" si="8"/>
        <v>7</v>
      </c>
      <c r="I36" s="1"/>
      <c r="J36" s="1"/>
      <c r="K36" s="1"/>
      <c r="L36" s="1"/>
      <c r="M36" s="1"/>
      <c r="N36" s="1"/>
    </row>
    <row r="37" spans="1:23" x14ac:dyDescent="0.25">
      <c r="C37" s="19"/>
      <c r="D37" s="19"/>
      <c r="E37" s="19"/>
      <c r="F37" s="19"/>
      <c r="G37" s="1"/>
      <c r="H37" s="1"/>
      <c r="I37" s="1"/>
      <c r="J37" s="1"/>
      <c r="K37" s="1"/>
      <c r="L37" s="1"/>
      <c r="M37" s="1"/>
      <c r="N37" s="1"/>
    </row>
    <row r="38" spans="1:23" x14ac:dyDescent="0.25">
      <c r="C38" s="19"/>
      <c r="D38" s="19"/>
      <c r="E38" s="19"/>
      <c r="F38" s="19"/>
      <c r="G38" s="1"/>
      <c r="H38" s="1"/>
      <c r="I38" s="1"/>
      <c r="J38" s="1"/>
      <c r="K38" s="1"/>
      <c r="L38" s="1"/>
      <c r="M38" s="1"/>
      <c r="N38" s="1"/>
    </row>
    <row r="39" spans="1:23" x14ac:dyDescent="0.25">
      <c r="B39" s="30"/>
      <c r="C39" s="32"/>
      <c r="D39" s="32"/>
      <c r="E39" s="32"/>
      <c r="F39" s="32"/>
      <c r="G39" s="31"/>
      <c r="H39" s="31"/>
      <c r="I39" s="31"/>
      <c r="J39" s="1"/>
      <c r="K39" s="1"/>
      <c r="L39" s="1"/>
      <c r="M39" s="1"/>
      <c r="N39" s="1"/>
    </row>
    <row r="40" spans="1:23" x14ac:dyDescent="0.25">
      <c r="B40" s="30"/>
      <c r="C40" s="32"/>
      <c r="D40" s="32"/>
      <c r="E40" s="32"/>
      <c r="F40" s="32"/>
      <c r="G40" s="31"/>
      <c r="H40" s="31"/>
      <c r="I40" s="31"/>
      <c r="J40" s="1"/>
      <c r="K40" s="1"/>
      <c r="L40" s="1"/>
      <c r="M40" s="1"/>
      <c r="N40" s="1"/>
    </row>
    <row r="46" spans="1:23" x14ac:dyDescent="0.25">
      <c r="L46" s="19"/>
      <c r="M46" s="19"/>
      <c r="N46" s="19"/>
      <c r="O46" s="19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L47" s="19"/>
      <c r="M47" s="19"/>
      <c r="N47" s="19"/>
      <c r="O47" s="19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L48" s="19"/>
      <c r="M48" s="19"/>
      <c r="N48" s="19"/>
      <c r="O48" s="19"/>
      <c r="P48" s="1"/>
      <c r="Q48" s="1"/>
      <c r="R48" s="1"/>
      <c r="S48" s="1"/>
      <c r="T48" s="1"/>
      <c r="U48" s="1"/>
      <c r="V48" s="1"/>
      <c r="W48" s="1"/>
    </row>
    <row r="49" spans="12:23" x14ac:dyDescent="0.25">
      <c r="L49" s="19"/>
      <c r="M49" s="19"/>
      <c r="N49" s="19"/>
      <c r="O49" s="19"/>
      <c r="P49" s="1"/>
      <c r="Q49" s="1"/>
      <c r="R49" s="1"/>
      <c r="S49" s="1"/>
      <c r="T49" s="1"/>
      <c r="U49" s="1"/>
      <c r="V49" s="1"/>
      <c r="W49" s="1"/>
    </row>
    <row r="50" spans="12:23" x14ac:dyDescent="0.25">
      <c r="L50" s="19"/>
      <c r="M50" s="19"/>
      <c r="N50" s="19"/>
      <c r="O50" s="19"/>
      <c r="P50" s="1"/>
      <c r="Q50" s="1"/>
      <c r="R50" s="1"/>
      <c r="S50" s="1"/>
      <c r="T50" s="1"/>
      <c r="U50" s="1"/>
      <c r="V50" s="1"/>
      <c r="W50" s="1"/>
    </row>
    <row r="51" spans="12:23" x14ac:dyDescent="0.25">
      <c r="L51" s="19"/>
      <c r="M51" s="19"/>
      <c r="N51" s="19"/>
      <c r="O51" s="19"/>
      <c r="P51" s="1"/>
      <c r="Q51" s="1"/>
      <c r="R51" s="1"/>
      <c r="S51" s="1"/>
      <c r="T51" s="1"/>
      <c r="U51" s="1"/>
      <c r="V51" s="1"/>
      <c r="W51" s="1"/>
    </row>
    <row r="52" spans="12:23" x14ac:dyDescent="0.25">
      <c r="L52" s="19"/>
      <c r="M52" s="19"/>
      <c r="N52" s="19"/>
      <c r="O52" s="19"/>
      <c r="P52" s="1"/>
      <c r="Q52" s="1"/>
      <c r="R52" s="1"/>
      <c r="S52" s="1"/>
      <c r="T52" s="1"/>
      <c r="U52" s="1"/>
      <c r="V52" s="1"/>
      <c r="W52" s="1"/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33BB-258E-4FB2-865A-B055813C55E2}">
  <sheetPr>
    <tabColor rgb="FFFFFF00"/>
  </sheetPr>
  <dimension ref="A1:M27"/>
  <sheetViews>
    <sheetView tabSelected="1" view="pageLayout" zoomScaleNormal="100" workbookViewId="0">
      <selection activeCell="F6" sqref="F6"/>
    </sheetView>
  </sheetViews>
  <sheetFormatPr defaultColWidth="9.140625" defaultRowHeight="15" x14ac:dyDescent="0.25"/>
  <cols>
    <col min="1" max="1" width="13.7109375" bestFit="1" customWidth="1"/>
    <col min="5" max="5" width="12.7109375" customWidth="1"/>
  </cols>
  <sheetData>
    <row r="1" spans="1:13" s="33" customFormat="1" ht="36" customHeight="1" x14ac:dyDescent="0.25">
      <c r="A1" s="54" t="s">
        <v>26</v>
      </c>
      <c r="B1" s="54"/>
      <c r="C1" s="54"/>
      <c r="K1" s="54" t="s">
        <v>27</v>
      </c>
      <c r="L1" s="54"/>
      <c r="M1" s="54"/>
    </row>
    <row r="2" spans="1:13" ht="15.75" x14ac:dyDescent="0.25">
      <c r="A2" s="28" t="str">
        <f>"THROUGH"&amp;" "&amp; 'YTD Index Comparison'!B27&amp;(" ")&amp;'YTD Index Comparison'!C27</f>
        <v>THROUGH DECEMBER 2020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4" spans="1:13" x14ac:dyDescent="0.25">
      <c r="A4" s="47" t="s">
        <v>28</v>
      </c>
      <c r="B4" s="48"/>
      <c r="C4" s="48"/>
      <c r="D4" s="48"/>
      <c r="E4" s="49"/>
    </row>
    <row r="5" spans="1:13" ht="15.75" customHeight="1" x14ac:dyDescent="0.25">
      <c r="A5" s="50" t="s">
        <v>21</v>
      </c>
      <c r="B5" s="51"/>
      <c r="C5" s="51"/>
      <c r="D5" s="51"/>
      <c r="E5" s="52"/>
    </row>
    <row r="6" spans="1:13" x14ac:dyDescent="0.25">
      <c r="A6" s="40"/>
      <c r="B6" s="41">
        <f>'YTD Index Comparison'!B17</f>
        <v>2019</v>
      </c>
      <c r="C6" s="41">
        <f>'YTD Index Comparison'!C17</f>
        <v>2020</v>
      </c>
      <c r="D6" s="41" t="str">
        <f>'YTD Index Comparison'!D17</f>
        <v>CHANGE</v>
      </c>
      <c r="E6" s="41" t="str">
        <f>'YTD Index Comparison'!E17</f>
        <v>% CHANGE</v>
      </c>
    </row>
    <row r="7" spans="1:13" x14ac:dyDescent="0.25">
      <c r="A7" s="42" t="str">
        <f>'YTD Index Comparison'!A18</f>
        <v>MURDER</v>
      </c>
      <c r="B7" s="43">
        <f>'YTD Index Comparison'!B18</f>
        <v>0</v>
      </c>
      <c r="C7" s="43">
        <f>'YTD Index Comparison'!C18</f>
        <v>0</v>
      </c>
      <c r="D7" s="61">
        <f>'YTD Index Comparison'!D18</f>
        <v>0</v>
      </c>
      <c r="E7" s="55">
        <f>'YTD Index Comparison'!E18</f>
        <v>0</v>
      </c>
    </row>
    <row r="8" spans="1:13" x14ac:dyDescent="0.25">
      <c r="A8" s="42" t="str">
        <f>'YTD Index Comparison'!A19</f>
        <v>RAPE</v>
      </c>
      <c r="B8" s="43">
        <f>'YTD Index Comparison'!B19</f>
        <v>0</v>
      </c>
      <c r="C8" s="43">
        <f>'YTD Index Comparison'!C19</f>
        <v>0</v>
      </c>
      <c r="D8" s="61">
        <f>'YTD Index Comparison'!D19</f>
        <v>0</v>
      </c>
      <c r="E8" s="55">
        <f>'YTD Index Comparison'!E19</f>
        <v>0</v>
      </c>
    </row>
    <row r="9" spans="1:13" x14ac:dyDescent="0.25">
      <c r="A9" s="42" t="str">
        <f>'YTD Index Comparison'!A20</f>
        <v>ROBBERY</v>
      </c>
      <c r="B9" s="43">
        <f>'YTD Index Comparison'!B20</f>
        <v>4</v>
      </c>
      <c r="C9" s="43">
        <f>'YTD Index Comparison'!C20</f>
        <v>4</v>
      </c>
      <c r="D9" s="61">
        <f>'YTD Index Comparison'!D20</f>
        <v>0</v>
      </c>
      <c r="E9" s="55">
        <f>'YTD Index Comparison'!E20</f>
        <v>0</v>
      </c>
    </row>
    <row r="10" spans="1:13" x14ac:dyDescent="0.25">
      <c r="A10" s="42" t="str">
        <f>'YTD Index Comparison'!A21</f>
        <v>AGG. ASSAULT</v>
      </c>
      <c r="B10" s="43">
        <f>'YTD Index Comparison'!B21</f>
        <v>4</v>
      </c>
      <c r="C10" s="43">
        <f>'YTD Index Comparison'!C21</f>
        <v>7</v>
      </c>
      <c r="D10" s="61">
        <f>'YTD Index Comparison'!D21</f>
        <v>3</v>
      </c>
      <c r="E10" s="55">
        <f>'YTD Index Comparison'!E21</f>
        <v>0.75</v>
      </c>
      <c r="F10" s="22"/>
    </row>
    <row r="11" spans="1:13" x14ac:dyDescent="0.25">
      <c r="A11" s="42" t="str">
        <f>'YTD Index Comparison'!A22</f>
        <v>BURGLARY</v>
      </c>
      <c r="B11" s="43">
        <f>'YTD Index Comparison'!B22</f>
        <v>2</v>
      </c>
      <c r="C11" s="43">
        <f>'YTD Index Comparison'!C22</f>
        <v>9</v>
      </c>
      <c r="D11" s="61">
        <f>'YTD Index Comparison'!D22</f>
        <v>7</v>
      </c>
      <c r="E11" s="55">
        <f>'YTD Index Comparison'!E22</f>
        <v>3.5</v>
      </c>
    </row>
    <row r="12" spans="1:13" x14ac:dyDescent="0.25">
      <c r="A12" s="42" t="str">
        <f>'YTD Index Comparison'!A23</f>
        <v>LARCENY</v>
      </c>
      <c r="B12" s="43">
        <f>'YTD Index Comparison'!B23</f>
        <v>21</v>
      </c>
      <c r="C12" s="43">
        <f>'YTD Index Comparison'!C23</f>
        <v>52</v>
      </c>
      <c r="D12" s="61">
        <f>'YTD Index Comparison'!D23</f>
        <v>31</v>
      </c>
      <c r="E12" s="55">
        <f>'YTD Index Comparison'!E23</f>
        <v>1.4761904761904763</v>
      </c>
    </row>
    <row r="13" spans="1:13" ht="15.75" thickBot="1" x14ac:dyDescent="0.3">
      <c r="A13" s="45" t="str">
        <f>'YTD Index Comparison'!A24</f>
        <v>AUTO THEFT</v>
      </c>
      <c r="B13" s="46">
        <f>'YTD Index Comparison'!B24</f>
        <v>2</v>
      </c>
      <c r="C13" s="46">
        <f>'YTD Index Comparison'!C24</f>
        <v>13</v>
      </c>
      <c r="D13" s="63">
        <f>'YTD Index Comparison'!D24</f>
        <v>11</v>
      </c>
      <c r="E13" s="56">
        <f>'YTD Index Comparison'!E24</f>
        <v>5.5</v>
      </c>
    </row>
    <row r="14" spans="1:13" ht="28.7" customHeight="1" thickTop="1" x14ac:dyDescent="0.25">
      <c r="A14" s="44"/>
      <c r="B14" s="53">
        <f>'YTD Index Comparison'!B25</f>
        <v>33</v>
      </c>
      <c r="C14" s="53">
        <f>'YTD Index Comparison'!C25</f>
        <v>85</v>
      </c>
      <c r="D14" s="64">
        <f>'YTD Index Comparison'!D25</f>
        <v>52</v>
      </c>
      <c r="E14" s="57">
        <f>'YTD Index Comparison'!E25</f>
        <v>1.5757575757575757</v>
      </c>
    </row>
    <row r="17" spans="1:5" x14ac:dyDescent="0.25">
      <c r="A17" s="47" t="str">
        <f>'YTD Index Comparison'!B27&amp;" "&amp;'YTD Index Comparison'!C27</f>
        <v>DECEMBER 2020</v>
      </c>
      <c r="B17" s="48"/>
      <c r="C17" s="48"/>
      <c r="D17" s="48"/>
      <c r="E17" s="49"/>
    </row>
    <row r="18" spans="1:5" x14ac:dyDescent="0.25">
      <c r="A18" s="50" t="s">
        <v>21</v>
      </c>
      <c r="B18" s="51"/>
      <c r="C18" s="51"/>
      <c r="D18" s="51"/>
      <c r="E18" s="52"/>
    </row>
    <row r="19" spans="1:5" x14ac:dyDescent="0.25">
      <c r="A19" s="40"/>
      <c r="B19" s="41">
        <f>'YTD Index Comparison'!B28</f>
        <v>2019</v>
      </c>
      <c r="C19" s="41">
        <f>'YTD Index Comparison'!C28</f>
        <v>2020</v>
      </c>
      <c r="D19" s="41" t="str">
        <f>'YTD Index Comparison'!D28</f>
        <v>CHANGE</v>
      </c>
      <c r="E19" s="41" t="str">
        <f>'YTD Index Comparison'!E28</f>
        <v>% CHANGE</v>
      </c>
    </row>
    <row r="20" spans="1:5" x14ac:dyDescent="0.25">
      <c r="A20" s="42" t="s">
        <v>0</v>
      </c>
      <c r="B20" s="43">
        <f>'YTD Index Comparison'!B29</f>
        <v>0</v>
      </c>
      <c r="C20" s="43">
        <f>'YTD Index Comparison'!C29</f>
        <v>0</v>
      </c>
      <c r="D20" s="61">
        <f>'YTD Index Comparison'!D29</f>
        <v>0</v>
      </c>
      <c r="E20" s="58">
        <f>'YTD Index Comparison'!E29</f>
        <v>0</v>
      </c>
    </row>
    <row r="21" spans="1:5" x14ac:dyDescent="0.25">
      <c r="A21" s="42" t="s">
        <v>1</v>
      </c>
      <c r="B21" s="43">
        <f>'YTD Index Comparison'!B30</f>
        <v>0</v>
      </c>
      <c r="C21" s="43">
        <f>'YTD Index Comparison'!C30</f>
        <v>0</v>
      </c>
      <c r="D21" s="61">
        <f>'YTD Index Comparison'!D30</f>
        <v>0</v>
      </c>
      <c r="E21" s="58">
        <f>'YTD Index Comparison'!E30</f>
        <v>0</v>
      </c>
    </row>
    <row r="22" spans="1:5" x14ac:dyDescent="0.25">
      <c r="A22" s="42" t="s">
        <v>2</v>
      </c>
      <c r="B22" s="43">
        <f>'YTD Index Comparison'!B31</f>
        <v>0</v>
      </c>
      <c r="C22" s="43">
        <f>'YTD Index Comparison'!C31</f>
        <v>0</v>
      </c>
      <c r="D22" s="61">
        <f>'YTD Index Comparison'!D31</f>
        <v>0</v>
      </c>
      <c r="E22" s="58">
        <f>'YTD Index Comparison'!E31</f>
        <v>0</v>
      </c>
    </row>
    <row r="23" spans="1:5" x14ac:dyDescent="0.25">
      <c r="A23" s="42" t="s">
        <v>3</v>
      </c>
      <c r="B23" s="43">
        <f>'YTD Index Comparison'!B32</f>
        <v>0</v>
      </c>
      <c r="C23" s="43">
        <f>'YTD Index Comparison'!C32</f>
        <v>0</v>
      </c>
      <c r="D23" s="61">
        <f>'YTD Index Comparison'!D32</f>
        <v>0</v>
      </c>
      <c r="E23" s="58">
        <f>'YTD Index Comparison'!E32</f>
        <v>0</v>
      </c>
    </row>
    <row r="24" spans="1:5" x14ac:dyDescent="0.25">
      <c r="A24" s="42" t="s">
        <v>4</v>
      </c>
      <c r="B24" s="43">
        <f>'YTD Index Comparison'!B33</f>
        <v>0</v>
      </c>
      <c r="C24" s="43">
        <f>'YTD Index Comparison'!C33</f>
        <v>1</v>
      </c>
      <c r="D24" s="61">
        <f>'YTD Index Comparison'!D33</f>
        <v>1</v>
      </c>
      <c r="E24" s="58">
        <f>'YTD Index Comparison'!E33</f>
        <v>1</v>
      </c>
    </row>
    <row r="25" spans="1:5" x14ac:dyDescent="0.25">
      <c r="A25" s="42" t="s">
        <v>5</v>
      </c>
      <c r="B25" s="43">
        <f>'YTD Index Comparison'!B34</f>
        <v>4</v>
      </c>
      <c r="C25" s="43">
        <f>'YTD Index Comparison'!C34</f>
        <v>2</v>
      </c>
      <c r="D25" s="61">
        <f>'YTD Index Comparison'!D34</f>
        <v>-2</v>
      </c>
      <c r="E25" s="58">
        <f>'YTD Index Comparison'!E34</f>
        <v>-0.5</v>
      </c>
    </row>
    <row r="26" spans="1:5" ht="15.75" thickBot="1" x14ac:dyDescent="0.3">
      <c r="A26" s="45" t="s">
        <v>6</v>
      </c>
      <c r="B26" s="46">
        <f>'YTD Index Comparison'!B35</f>
        <v>1</v>
      </c>
      <c r="C26" s="46">
        <f>'YTD Index Comparison'!C35</f>
        <v>4</v>
      </c>
      <c r="D26" s="63">
        <f>'YTD Index Comparison'!D35</f>
        <v>3</v>
      </c>
      <c r="E26" s="59">
        <f>'YTD Index Comparison'!E35</f>
        <v>3</v>
      </c>
    </row>
    <row r="27" spans="1:5" ht="28.7" customHeight="1" thickTop="1" x14ac:dyDescent="0.25">
      <c r="A27" s="44"/>
      <c r="B27" s="53">
        <f>'YTD Index Comparison'!B36</f>
        <v>5</v>
      </c>
      <c r="C27" s="53">
        <f>'YTD Index Comparison'!C36</f>
        <v>7</v>
      </c>
      <c r="D27" s="64">
        <f>'YTD Index Comparison'!D36</f>
        <v>2</v>
      </c>
      <c r="E27" s="60">
        <f>'YTD Index Comparison'!E36</f>
        <v>0.4</v>
      </c>
    </row>
  </sheetData>
  <mergeCells count="7">
    <mergeCell ref="A5:E5"/>
    <mergeCell ref="A17:E17"/>
    <mergeCell ref="A18:E18"/>
    <mergeCell ref="A2:M2"/>
    <mergeCell ref="A1:C1"/>
    <mergeCell ref="K1:M1"/>
    <mergeCell ref="A4:E4"/>
  </mergeCells>
  <printOptions horizontalCentered="1" verticalCentered="1"/>
  <pageMargins left="0.5" right="0.25" top="1.25" bottom="0.75" header="0.3" footer="0.3"/>
  <pageSetup orientation="landscape" r:id="rId1"/>
  <headerFooter>
    <oddHeader xml:space="preserve">&amp;L           &amp;G
&amp;C&amp;"-,Bold"&amp;14
FLORAL PARK POLICE DEPARTMENT&amp;11
CRIME COMPARISON REPORT&amp;"-,Regular"&amp;U
&amp;R                             &amp;G           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614E9-399E-41AF-B12F-27344FB5F262}">
  <sheetPr>
    <tabColor rgb="FF92D050"/>
  </sheetPr>
  <dimension ref="A1:H6"/>
  <sheetViews>
    <sheetView workbookViewId="0">
      <selection activeCell="R10" sqref="R10"/>
    </sheetView>
  </sheetViews>
  <sheetFormatPr defaultRowHeight="15" x14ac:dyDescent="0.25"/>
  <cols>
    <col min="2" max="8" width="12.7109375" customWidth="1"/>
  </cols>
  <sheetData>
    <row r="1" spans="1:8" x14ac:dyDescent="0.25">
      <c r="B1" s="29" t="s">
        <v>25</v>
      </c>
      <c r="C1" s="29"/>
      <c r="D1" s="29"/>
      <c r="E1" s="29"/>
      <c r="F1" s="29"/>
      <c r="G1" s="29"/>
      <c r="H1" s="29"/>
    </row>
    <row r="2" spans="1:8" x14ac:dyDescent="0.25">
      <c r="A2" s="33"/>
      <c r="B2" s="34" t="s">
        <v>1</v>
      </c>
      <c r="C2" s="34" t="s">
        <v>2</v>
      </c>
      <c r="D2" s="34" t="s">
        <v>22</v>
      </c>
      <c r="E2" s="34" t="s">
        <v>4</v>
      </c>
      <c r="F2" s="34" t="s">
        <v>23</v>
      </c>
      <c r="G2" s="34" t="s">
        <v>6</v>
      </c>
      <c r="H2" s="34" t="s">
        <v>24</v>
      </c>
    </row>
    <row r="3" spans="1:8" x14ac:dyDescent="0.25">
      <c r="A3" s="33">
        <v>1994</v>
      </c>
      <c r="B3" s="34">
        <v>2</v>
      </c>
      <c r="C3" s="34">
        <v>7</v>
      </c>
      <c r="D3" s="34">
        <v>5</v>
      </c>
      <c r="E3" s="62">
        <v>16</v>
      </c>
      <c r="F3" s="62">
        <v>44</v>
      </c>
      <c r="G3" s="39">
        <v>12</v>
      </c>
      <c r="H3" s="39">
        <v>0</v>
      </c>
    </row>
    <row r="4" spans="1:8" x14ac:dyDescent="0.25">
      <c r="A4" s="33">
        <v>2009</v>
      </c>
      <c r="B4" s="34">
        <v>0</v>
      </c>
      <c r="C4" s="34">
        <v>0</v>
      </c>
      <c r="D4" s="34">
        <v>10</v>
      </c>
      <c r="E4" s="34">
        <v>13</v>
      </c>
      <c r="F4" s="34">
        <v>51</v>
      </c>
      <c r="G4" s="34">
        <v>8</v>
      </c>
      <c r="H4" s="39">
        <v>1</v>
      </c>
    </row>
    <row r="5" spans="1:8" x14ac:dyDescent="0.25">
      <c r="A5" s="33">
        <v>2014</v>
      </c>
      <c r="B5" s="34">
        <v>0</v>
      </c>
      <c r="C5" s="34">
        <v>4</v>
      </c>
      <c r="D5" s="34">
        <v>5</v>
      </c>
      <c r="E5" s="34">
        <v>8</v>
      </c>
      <c r="F5" s="34">
        <v>38</v>
      </c>
      <c r="G5" s="34">
        <v>1</v>
      </c>
      <c r="H5" s="39">
        <v>0</v>
      </c>
    </row>
    <row r="6" spans="1:8" x14ac:dyDescent="0.25">
      <c r="A6" s="33">
        <v>2019</v>
      </c>
      <c r="B6" s="39">
        <v>0</v>
      </c>
      <c r="C6" s="39">
        <v>4</v>
      </c>
      <c r="D6" s="39">
        <v>4</v>
      </c>
      <c r="E6" s="39">
        <v>2</v>
      </c>
      <c r="F6" s="39">
        <v>21</v>
      </c>
      <c r="G6" s="39">
        <v>2</v>
      </c>
      <c r="H6" s="39">
        <v>0</v>
      </c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YTD Index Comparison</vt:lpstr>
      <vt:lpstr>Monthly Data</vt:lpstr>
      <vt:lpstr>Historic Perspective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Thomas McCarthy</cp:lastModifiedBy>
  <cp:lastPrinted>2021-03-02T20:13:25Z</cp:lastPrinted>
  <dcterms:created xsi:type="dcterms:W3CDTF">2017-03-10T03:35:24Z</dcterms:created>
  <dcterms:modified xsi:type="dcterms:W3CDTF">2021-03-02T20:18:38Z</dcterms:modified>
</cp:coreProperties>
</file>